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\\svm-cifs-man.mag.local\group$\COMMREL\Personal Folders\W Sinfield\macc\MACC Chief Operating Officer Reports\2019 January Report\"/>
    </mc:Choice>
  </mc:AlternateContent>
  <xr:revisionPtr revIDLastSave="0" documentId="8_{1B0B4099-6C33-4C90-8148-39F1333B0AD3}" xr6:coauthVersionLast="31" xr6:coauthVersionMax="31" xr10:uidLastSave="{00000000-0000-0000-0000-000000000000}"/>
  <bookViews>
    <workbookView xWindow="360" yWindow="300" windowWidth="12120" windowHeight="9090" xr2:uid="{00000000-000D-0000-FFFF-FFFF00000000}"/>
  </bookViews>
  <sheets>
    <sheet name="November 2018" sheetId="1" r:id="rId1"/>
  </sheets>
  <definedNames>
    <definedName name="_xlnm.Print_Area" localSheetId="0">'November 2018'!$A$1:$I$29</definedName>
  </definedNames>
  <calcPr calcId="179017"/>
</workbook>
</file>

<file path=xl/calcChain.xml><?xml version="1.0" encoding="utf-8"?>
<calcChain xmlns="http://schemas.openxmlformats.org/spreadsheetml/2006/main">
  <c r="H20" i="1" l="1"/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<sst xmlns="http://schemas.openxmlformats.org/spreadsheetml/2006/main" count="36" uniqueCount="21">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</sst>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>
      <selection activeCell="D26" sqref="D26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43405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3392</v>
      </c>
      <c r="C12" s="24">
        <v>2967</v>
      </c>
      <c r="D12" s="23">
        <f>C12/B12*100-100</f>
        <v>-12.529481132075475</v>
      </c>
      <c r="E12" s="28">
        <v>25509</v>
      </c>
      <c r="F12" s="24">
        <v>25266</v>
      </c>
      <c r="G12" s="33">
        <f>F12/E12*100-100</f>
        <v>-0.95260496295425412</v>
      </c>
      <c r="H12" s="28">
        <v>37168</v>
      </c>
      <c r="I12" s="23">
        <v>1.31</v>
      </c>
      <c r="K12" s="26"/>
    </row>
    <row r="13" spans="1:11" x14ac:dyDescent="0.25">
      <c r="A13" s="4" t="s">
        <v>11</v>
      </c>
      <c r="B13" s="28">
        <v>9345</v>
      </c>
      <c r="C13" s="24">
        <v>10068</v>
      </c>
      <c r="D13" s="23">
        <f>C13/B13*100-100</f>
        <v>7.7367576243980665</v>
      </c>
      <c r="E13" s="28">
        <v>104325</v>
      </c>
      <c r="F13" s="24">
        <v>103579</v>
      </c>
      <c r="G13" s="33">
        <f>F13/E13*100-100</f>
        <v>-0.71507308890485888</v>
      </c>
      <c r="H13" s="28">
        <v>141608</v>
      </c>
      <c r="I13" s="23">
        <v>-1.65</v>
      </c>
      <c r="K13" s="26"/>
    </row>
    <row r="14" spans="1:11" x14ac:dyDescent="0.25">
      <c r="A14" s="4" t="s">
        <v>12</v>
      </c>
      <c r="B14" s="28">
        <v>571</v>
      </c>
      <c r="C14" s="24">
        <v>516</v>
      </c>
      <c r="D14" s="23">
        <f>C14/B14*100-100</f>
        <v>-9.6322241681260863</v>
      </c>
      <c r="E14" s="28">
        <v>10489</v>
      </c>
      <c r="F14" s="24">
        <v>9709</v>
      </c>
      <c r="G14" s="33">
        <f>F14/E14*100-100</f>
        <v>-7.4363619029459471</v>
      </c>
      <c r="H14" s="28">
        <v>12387</v>
      </c>
      <c r="I14" s="23">
        <v>-8.39</v>
      </c>
      <c r="K14" s="26"/>
    </row>
    <row r="15" spans="1:11" x14ac:dyDescent="0.25">
      <c r="A15" s="4" t="s">
        <v>13</v>
      </c>
      <c r="B15" s="28">
        <v>680</v>
      </c>
      <c r="C15" s="24">
        <v>679</v>
      </c>
      <c r="D15" s="23">
        <f>C15/B15*100-100</f>
        <v>-0.14705882352940591</v>
      </c>
      <c r="E15" s="28">
        <v>6943</v>
      </c>
      <c r="F15" s="24">
        <v>6625</v>
      </c>
      <c r="G15" s="33">
        <f>F15/E15*100-100</f>
        <v>-4.5801526717557266</v>
      </c>
      <c r="H15" s="28">
        <v>9573</v>
      </c>
      <c r="I15" s="23">
        <v>-3.23</v>
      </c>
      <c r="K15" s="26"/>
    </row>
    <row r="16" spans="1:11" x14ac:dyDescent="0.25">
      <c r="A16" s="4" t="s">
        <v>8</v>
      </c>
      <c r="B16" s="28">
        <f>SUM(B12:B15)</f>
        <v>13988</v>
      </c>
      <c r="C16" s="24">
        <f>SUM(C12:C15)</f>
        <v>14230</v>
      </c>
      <c r="D16" s="23">
        <f>C16/B16*100-100</f>
        <v>1.7300543322848085</v>
      </c>
      <c r="E16" s="28">
        <f>SUM(E12:E15)</f>
        <v>147266</v>
      </c>
      <c r="F16" s="24">
        <f>SUM(F12:F15)</f>
        <v>145179</v>
      </c>
      <c r="G16" s="33">
        <f>F16/E16*100-100</f>
        <v>-1.4171635000611076</v>
      </c>
      <c r="H16" s="28">
        <f>SUM(H12:H15)</f>
        <v>200736</v>
      </c>
      <c r="I16" s="23">
        <v>-1.64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205368</v>
      </c>
      <c r="C19" s="24">
        <v>209409</v>
      </c>
      <c r="D19" s="23">
        <f>C19/B19*100-100</f>
        <v>1.9676872735771838</v>
      </c>
      <c r="E19" s="28">
        <v>1643249</v>
      </c>
      <c r="F19" s="24">
        <v>1779624</v>
      </c>
      <c r="G19" s="33">
        <f>F19/E19*100-100</f>
        <v>8.299107438982162</v>
      </c>
      <c r="H19" s="28">
        <v>2544240</v>
      </c>
      <c r="I19" s="23">
        <v>7.41</v>
      </c>
      <c r="K19" s="26"/>
    </row>
    <row r="20" spans="1:11" x14ac:dyDescent="0.25">
      <c r="A20" s="4" t="s">
        <v>11</v>
      </c>
      <c r="B20" s="28">
        <v>1412605</v>
      </c>
      <c r="C20" s="24">
        <v>1542221</v>
      </c>
      <c r="D20" s="23">
        <f>C20/B20*100-100</f>
        <v>9.1756718969563451</v>
      </c>
      <c r="E20" s="28">
        <v>16951629</v>
      </c>
      <c r="F20" s="24">
        <v>17203066</v>
      </c>
      <c r="G20" s="33">
        <f>F20/E20*100-100</f>
        <v>1.4832615791674044</v>
      </c>
      <c r="H20" s="28">
        <f>28145259-H19-H21-H22</f>
        <v>23066826</v>
      </c>
      <c r="I20" s="23">
        <v>1.76</v>
      </c>
      <c r="K20" s="26"/>
    </row>
    <row r="21" spans="1:11" x14ac:dyDescent="0.25">
      <c r="A21" s="4" t="s">
        <v>12</v>
      </c>
      <c r="B21" s="28">
        <v>112808</v>
      </c>
      <c r="C21" s="24">
        <v>102227</v>
      </c>
      <c r="D21" s="23">
        <f>C21/B21*100-100</f>
        <v>-9.3796539252535354</v>
      </c>
      <c r="E21" s="28">
        <v>2108468</v>
      </c>
      <c r="F21" s="24">
        <v>1984965</v>
      </c>
      <c r="G21" s="33">
        <f>F21/E21*100-100</f>
        <v>-5.8574756647954871</v>
      </c>
      <c r="H21" s="28">
        <v>2516307</v>
      </c>
      <c r="I21" s="23">
        <v>-6.92</v>
      </c>
      <c r="K21" s="26"/>
    </row>
    <row r="22" spans="1:11" x14ac:dyDescent="0.25">
      <c r="A22" s="4" t="s">
        <v>13</v>
      </c>
      <c r="B22" s="28">
        <v>665</v>
      </c>
      <c r="C22" s="24">
        <v>465</v>
      </c>
      <c r="D22" s="23">
        <f>C22/B22*100-100</f>
        <v>-30.075187969924812</v>
      </c>
      <c r="E22" s="28">
        <v>11791</v>
      </c>
      <c r="F22" s="24">
        <v>9896</v>
      </c>
      <c r="G22" s="33">
        <f>F22/E22*100-100</f>
        <v>-16.071580018658295</v>
      </c>
      <c r="H22" s="28">
        <v>17886</v>
      </c>
      <c r="I22" s="23">
        <v>-7.17</v>
      </c>
      <c r="K22" s="26"/>
    </row>
    <row r="23" spans="1:11" x14ac:dyDescent="0.25">
      <c r="A23" s="4" t="s">
        <v>8</v>
      </c>
      <c r="B23" s="28">
        <f>SUM(B19:B22)</f>
        <v>1731446</v>
      </c>
      <c r="C23" s="24">
        <f>SUM(C19:C22)</f>
        <v>1854322</v>
      </c>
      <c r="D23" s="23">
        <f>C23/B23*100-100</f>
        <v>7.0967272441646969</v>
      </c>
      <c r="E23" s="28">
        <f>SUM(E19:E22)</f>
        <v>20715137</v>
      </c>
      <c r="F23" s="24">
        <f>SUM(F19:F22)</f>
        <v>20977551</v>
      </c>
      <c r="G23" s="33">
        <f>F23/E23*100-100</f>
        <v>1.266774146847311</v>
      </c>
      <c r="H23" s="28">
        <f>SUM(H19:H22)</f>
        <v>28145259</v>
      </c>
      <c r="I23" s="23">
        <v>1.38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1738491</v>
      </c>
      <c r="C26" s="24">
        <v>1860191</v>
      </c>
      <c r="D26" s="23">
        <f>C26/B26*100-100</f>
        <v>7.0003238440693707</v>
      </c>
      <c r="E26" s="28">
        <v>20783586</v>
      </c>
      <c r="F26" s="24">
        <v>21034794</v>
      </c>
      <c r="G26" s="33">
        <f>F26/E26*100-100</f>
        <v>1.2086845840751437</v>
      </c>
      <c r="H26" s="28">
        <v>28232909</v>
      </c>
      <c r="I26" s="23">
        <v>1.26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10343</v>
      </c>
      <c r="C29" s="24">
        <v>10293</v>
      </c>
      <c r="D29" s="23">
        <f>C29/B29*100-100</f>
        <v>-0.48341873731025942</v>
      </c>
      <c r="E29" s="28">
        <v>87264</v>
      </c>
      <c r="F29" s="24">
        <v>82479</v>
      </c>
      <c r="G29" s="33">
        <f>F29/E29*100-100</f>
        <v>-5.4833608360836052</v>
      </c>
      <c r="H29" s="28">
        <v>117939</v>
      </c>
      <c r="I29" s="23">
        <v>-4.45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8:H28 D26 G26 D29 G29 I17:I18 I24:I25 I27:I28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2018</vt:lpstr>
      <vt:lpstr>'November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Jonathan Challis</cp:lastModifiedBy>
  <cp:lastPrinted>2006-05-16T13:38:49Z</cp:lastPrinted>
  <dcterms:created xsi:type="dcterms:W3CDTF">2002-10-02T08:46:16Z</dcterms:created>
  <dcterms:modified xsi:type="dcterms:W3CDTF">2018-12-04T14:55:19Z</dcterms:modified>
</cp:coreProperties>
</file>